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'Sheet1'!$A$2:$L$34</definedName>
  </definedNames>
  <calcPr fullCalcOnLoad="1"/>
</workbook>
</file>

<file path=xl/sharedStrings.xml><?xml version="1.0" encoding="utf-8"?>
<sst xmlns="http://schemas.openxmlformats.org/spreadsheetml/2006/main" count="21" uniqueCount="20">
  <si>
    <t>vertik.</t>
  </si>
  <si>
    <t>horiz</t>
  </si>
  <si>
    <t>inputi</t>
  </si>
  <si>
    <t>Y1</t>
  </si>
  <si>
    <t>Y2</t>
  </si>
  <si>
    <r>
      <t>Y2=</t>
    </r>
    <r>
      <rPr>
        <b/>
        <sz val="10"/>
        <color indexed="9"/>
        <rFont val="Symbol"/>
        <family val="1"/>
      </rPr>
      <t>W*</t>
    </r>
    <r>
      <rPr>
        <b/>
        <sz val="10"/>
        <color indexed="9"/>
        <rFont val="Arial"/>
        <family val="2"/>
      </rPr>
      <t>(1+r)-(1+r)*Y1</t>
    </r>
  </si>
  <si>
    <t>restrikcije?</t>
  </si>
  <si>
    <t>r</t>
  </si>
  <si>
    <t>W</t>
  </si>
  <si>
    <r>
      <t>W(</t>
    </r>
    <r>
      <rPr>
        <b/>
        <sz val="10"/>
        <color indexed="9"/>
        <rFont val="Arial"/>
        <family val="2"/>
      </rPr>
      <t>r)</t>
    </r>
  </si>
  <si>
    <t>max=Y1Y2=</t>
  </si>
  <si>
    <t>kriva indifer</t>
  </si>
  <si>
    <t>Y1=x-osa</t>
  </si>
  <si>
    <t>_</t>
  </si>
  <si>
    <t>redu</t>
  </si>
  <si>
    <t>u</t>
  </si>
  <si>
    <t>mu je adresa</t>
  </si>
  <si>
    <t>ovo je max</t>
  </si>
  <si>
    <t>ovo je x osa</t>
  </si>
  <si>
    <t>sve zajedno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</si>
</sst>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0.E+00"/>
    <numFmt numFmtId="185" formatCode="#,#00%"/>
    <numFmt numFmtId="186" formatCode="0.0%"/>
    <numFmt numFmtId="187" formatCode="0.0\%"/>
    <numFmt numFmtId="188" formatCode="0.00\%"/>
    <numFmt numFmtId="189" formatCode="0.000\%"/>
    <numFmt numFmtId="190" formatCode="0\%"/>
  </numFmts>
  <fonts count="10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9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8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83" fontId="5" fillId="4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90" fontId="3" fillId="2" borderId="1" xfId="21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5" fillId="4" borderId="0" xfId="0" applyFont="1" applyFill="1" applyAlignment="1">
      <alignment/>
    </xf>
    <xf numFmtId="1" fontId="1" fillId="3" borderId="0" xfId="0" applyNumberFormat="1" applyFont="1" applyFill="1" applyAlignment="1">
      <alignment horizontal="right"/>
    </xf>
    <xf numFmtId="190" fontId="3" fillId="6" borderId="4" xfId="21" applyNumberFormat="1" applyFont="1" applyFill="1" applyBorder="1" applyAlignment="1">
      <alignment horizontal="right"/>
    </xf>
    <xf numFmtId="188" fontId="3" fillId="3" borderId="5" xfId="21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" fontId="9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Alignment="1">
      <alignment/>
    </xf>
    <xf numFmtId="0" fontId="9" fillId="4" borderId="0" xfId="0" applyFont="1" applyFill="1" applyBorder="1" applyAlignment="1" quotePrefix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border/>
    </dxf>
    <dxf>
      <fill>
        <patternFill>
          <bgColor rgb="FF993300"/>
        </patternFill>
      </fill>
      <border/>
    </dxf>
    <dxf>
      <font>
        <b/>
        <i val="0"/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INTERTEMPORALNO
 BUDŽETSKO OGRANIČENJE</a:t>
            </a:r>
          </a:p>
        </c:rich>
      </c:tx>
      <c:layout>
        <c:manualLayout>
          <c:xMode val="factor"/>
          <c:yMode val="factor"/>
          <c:x val="0.019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75"/>
          <c:w val="0.942"/>
          <c:h val="0.804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Sheet1!$A$27:$A$41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Sheet1!$C$27:$C$41</c:f>
              <c:numCache/>
            </c:numRef>
          </c:xVal>
          <c:yVal>
            <c:numRef>
              <c:f>Sheet1!$A$27:$A$41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Sheet1!$A$27:$A$41</c:f>
              <c:numCache/>
            </c:numRef>
          </c:xVal>
          <c:yVal>
            <c:numRef>
              <c:f>Sheet1!$E$27:$E$41</c:f>
              <c:numCache/>
            </c:numRef>
          </c:yVal>
          <c:smooth val="0"/>
        </c:ser>
        <c:ser>
          <c:idx val="1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Sheet1!$A$27:$A$43</c:f>
              <c:numCache/>
            </c:numRef>
          </c:xVal>
          <c:yVal>
            <c:numRef>
              <c:f>Sheet1!$B$27:$B$43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Sheet1!$C$27:$C$41</c:f>
              <c:numCache/>
            </c:numRef>
          </c:xVal>
          <c:yVal>
            <c:numRef>
              <c:f>Sheet1!$E$27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Sheet1!$A$28:$A$45</c:f>
              <c:numCache/>
            </c:numRef>
          </c:xVal>
          <c:yVal>
            <c:numRef>
              <c:f>Sheet1!$H$28:$H$45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Sheet1!$J$30</c:f>
              <c:numCache>
                <c:ptCount val="1"/>
                <c:pt idx="0">
                  <c:v>1200</c:v>
                </c:pt>
              </c:numCache>
            </c:numRef>
          </c:xVal>
          <c:yVal>
            <c:numRef>
              <c:f>Sheet1!$J$31</c:f>
              <c:numCache>
                <c:ptCount val="1"/>
                <c:pt idx="0">
                  <c:v>1290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Sheet1!$H$34:$H$34</c:f>
              <c:numCache/>
            </c:numRef>
          </c:xVal>
          <c:yVal>
            <c:numRef>
              <c:f>Sheet1!$A$34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Sheet1!$A$27:$A$41</c:f>
              <c:numCache/>
            </c:numRef>
          </c:xVal>
          <c:yVal>
            <c:numRef>
              <c:f>Sheet1!$J$31</c:f>
              <c:numCache>
                <c:ptCount val="1"/>
                <c:pt idx="0">
                  <c:v>1290</c:v>
                </c:pt>
              </c:numCache>
            </c:numRef>
          </c:yVal>
          <c:smooth val="0"/>
        </c:ser>
        <c:axId val="59453925"/>
        <c:axId val="65323278"/>
      </c:scatterChart>
      <c:valAx>
        <c:axId val="59453925"/>
        <c:scaling>
          <c:orientation val="minMax"/>
          <c:max val="3025.000000000000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323278"/>
        <c:crosses val="autoZero"/>
        <c:crossBetween val="midCat"/>
        <c:dispUnits/>
      </c:valAx>
      <c:valAx>
        <c:axId val="65323278"/>
        <c:scaling>
          <c:orientation val="minMax"/>
          <c:max val="33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453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EFEFB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47625</xdr:rowOff>
    </xdr:from>
    <xdr:to>
      <xdr:col>12</xdr:col>
      <xdr:colOff>28575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248025" y="371475"/>
        <a:ext cx="37052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190500</xdr:colOff>
      <xdr:row>10</xdr:row>
      <xdr:rowOff>0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5240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19050</xdr:colOff>
      <xdr:row>7</xdr:row>
      <xdr:rowOff>19050</xdr:rowOff>
    </xdr:from>
    <xdr:to>
      <xdr:col>3</xdr:col>
      <xdr:colOff>190500</xdr:colOff>
      <xdr:row>8</xdr:row>
      <xdr:rowOff>0</xdr:rowOff>
    </xdr:to>
    <xdr:pic>
      <xdr:nvPicPr>
        <xdr:cNvPr id="3" name="Spin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47950" y="1152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190500</xdr:colOff>
      <xdr:row>9</xdr:row>
      <xdr:rowOff>0</xdr:rowOff>
    </xdr:to>
    <xdr:pic>
      <xdr:nvPicPr>
        <xdr:cNvPr id="4" name="Spin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47950" y="134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180975</xdr:colOff>
      <xdr:row>12</xdr:row>
      <xdr:rowOff>0</xdr:rowOff>
    </xdr:to>
    <xdr:pic>
      <xdr:nvPicPr>
        <xdr:cNvPr id="5" name="Spin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57475" y="1905000"/>
          <a:ext cx="152400" cy="152400"/>
        </a:xfrm>
        <a:prstGeom prst="rect">
          <a:avLst/>
        </a:prstGeom>
        <a:solidFill>
          <a:srgbClr val="FF8080"/>
        </a:solidFill>
        <a:ln w="1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10</xdr:row>
      <xdr:rowOff>38100</xdr:rowOff>
    </xdr:from>
    <xdr:to>
      <xdr:col>3</xdr:col>
      <xdr:colOff>171450</xdr:colOff>
      <xdr:row>10</xdr:row>
      <xdr:rowOff>161925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1743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38100</xdr:rowOff>
    </xdr:from>
    <xdr:to>
      <xdr:col>4</xdr:col>
      <xdr:colOff>0</xdr:colOff>
      <xdr:row>6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847725"/>
          <a:ext cx="676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3"/>
  <sheetViews>
    <sheetView tabSelected="1" workbookViewId="0" topLeftCell="A1">
      <selection activeCell="B20" sqref="B20:C20"/>
    </sheetView>
  </sheetViews>
  <sheetFormatPr defaultColWidth="9.140625" defaultRowHeight="12.75"/>
  <cols>
    <col min="1" max="1" width="11.57421875" style="1" customWidth="1"/>
    <col min="2" max="2" width="18.57421875" style="1" customWidth="1"/>
    <col min="3" max="3" width="9.28125" style="13" customWidth="1"/>
    <col min="4" max="4" width="3.00390625" style="13" customWidth="1"/>
    <col min="5" max="5" width="6.8515625" style="1" customWidth="1"/>
    <col min="6" max="6" width="9.8515625" style="1" customWidth="1"/>
    <col min="7" max="7" width="8.7109375" style="1" customWidth="1"/>
    <col min="8" max="8" width="9.140625" style="1" customWidth="1"/>
    <col min="9" max="9" width="9.7109375" style="1" customWidth="1"/>
    <col min="10" max="10" width="7.140625" style="1" customWidth="1"/>
    <col min="11" max="11" width="10.00390625" style="1" customWidth="1"/>
    <col min="12" max="12" width="9.140625" style="1" hidden="1" customWidth="1"/>
    <col min="13" max="13" width="12.00390625" style="1" bestFit="1" customWidth="1"/>
    <col min="14" max="16384" width="9.140625" style="1" customWidth="1"/>
  </cols>
  <sheetData>
    <row r="1" spans="1:5" ht="12.75">
      <c r="A1" s="39">
        <f>MAX(I5:L5)</f>
        <v>0</v>
      </c>
      <c r="B1" s="7"/>
      <c r="C1" s="26" t="s">
        <v>8</v>
      </c>
      <c r="E1" s="26" t="s">
        <v>9</v>
      </c>
    </row>
    <row r="2" spans="1:5" ht="12.75">
      <c r="A2" s="40"/>
      <c r="B2" s="7"/>
      <c r="C2" s="16">
        <f>+C9/(1+C10/100)+C8</f>
        <v>2428.5714285714284</v>
      </c>
      <c r="E2" s="21">
        <f>+C8+C9/(1+C12/100)</f>
        <v>2500</v>
      </c>
    </row>
    <row r="3" ht="12.75"/>
    <row r="5" ht="12.75">
      <c r="O5" s="1">
        <v>495</v>
      </c>
    </row>
    <row r="6" spans="2:9" ht="12.75">
      <c r="B6" s="33" t="s">
        <v>2</v>
      </c>
      <c r="C6" s="34"/>
      <c r="D6" s="35"/>
      <c r="I6" s="3"/>
    </row>
    <row r="7" spans="2:9" ht="12.75">
      <c r="B7" s="36"/>
      <c r="C7" s="37"/>
      <c r="D7" s="38"/>
      <c r="I7" s="3"/>
    </row>
    <row r="8" spans="2:12" ht="15" customHeight="1">
      <c r="B8" s="12" t="s">
        <v>3</v>
      </c>
      <c r="C8" s="14">
        <v>1000</v>
      </c>
      <c r="D8" s="14"/>
      <c r="L8" s="1">
        <v>60</v>
      </c>
    </row>
    <row r="9" spans="2:4" ht="15" customHeight="1">
      <c r="B9" s="5" t="s">
        <v>4</v>
      </c>
      <c r="C9" s="15">
        <v>1500</v>
      </c>
      <c r="D9" s="15"/>
    </row>
    <row r="10" spans="2:4" ht="15" customHeight="1">
      <c r="B10" s="5" t="s">
        <v>7</v>
      </c>
      <c r="C10" s="18">
        <v>5</v>
      </c>
      <c r="D10" s="24"/>
    </row>
    <row r="11" spans="2:4" ht="15" customHeight="1">
      <c r="B11" s="5" t="s">
        <v>6</v>
      </c>
      <c r="C11" s="23" t="str">
        <f>+IF(C12&lt;&gt;0,"ima","nema")</f>
        <v>nema</v>
      </c>
      <c r="D11" s="25"/>
    </row>
    <row r="12" spans="2:6" ht="12.75">
      <c r="B12" s="19" t="s">
        <v>7</v>
      </c>
      <c r="C12" s="18">
        <v>0</v>
      </c>
      <c r="D12" s="20"/>
      <c r="F12" s="9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6" ht="12.75">
      <c r="C24" s="1"/>
      <c r="D24" s="1"/>
      <c r="F24" s="6"/>
    </row>
    <row r="25" spans="3:4" ht="12.75">
      <c r="C25" s="1"/>
      <c r="D25" s="1"/>
    </row>
    <row r="26" spans="1:8" ht="12.75">
      <c r="A26" s="4" t="s">
        <v>12</v>
      </c>
      <c r="B26" s="10" t="s">
        <v>5</v>
      </c>
      <c r="C26" s="17" t="s">
        <v>0</v>
      </c>
      <c r="D26" s="17"/>
      <c r="E26" s="11" t="s">
        <v>1</v>
      </c>
      <c r="F26" s="4" t="s">
        <v>10</v>
      </c>
      <c r="G26" s="27">
        <f>MAX(F27:F53)</f>
        <v>1548000</v>
      </c>
      <c r="H26" s="4" t="s">
        <v>11</v>
      </c>
    </row>
    <row r="27" spans="1:11" ht="12.75">
      <c r="A27" s="1">
        <v>0</v>
      </c>
      <c r="B27" s="22">
        <f aca="true" t="shared" si="0" ref="B27:B52">IF(C$12=0,C$2*(1+C$10/100)-(1+C$10/100)*A27,IF(A27&lt;=C$8,C$2*(1+C$10/100)-(1+C$10/100)*A27,E$2*(1+C$12/100)-(1+C$12/100)*A27))</f>
        <v>2550</v>
      </c>
      <c r="C27" s="13">
        <f>C8</f>
        <v>1000</v>
      </c>
      <c r="E27" s="1">
        <f>C9</f>
        <v>1500</v>
      </c>
      <c r="F27" s="6">
        <f>+A27*B27</f>
        <v>0</v>
      </c>
      <c r="H27" s="28" t="s">
        <v>13</v>
      </c>
      <c r="I27" s="13" t="s">
        <v>15</v>
      </c>
      <c r="J27" s="29">
        <f>26+MATCH(G26,F27:F53,0)</f>
        <v>33</v>
      </c>
      <c r="K27" s="1" t="s">
        <v>14</v>
      </c>
    </row>
    <row r="28" spans="1:11" ht="12.75">
      <c r="A28" s="1">
        <f>+A27+200</f>
        <v>200</v>
      </c>
      <c r="B28" s="22">
        <f t="shared" si="0"/>
        <v>2340</v>
      </c>
      <c r="C28" s="13">
        <f>C27</f>
        <v>1000</v>
      </c>
      <c r="E28" s="1">
        <f aca="true" t="shared" si="1" ref="E28:E41">E27</f>
        <v>1500</v>
      </c>
      <c r="F28" s="6">
        <f aca="true" t="shared" si="2" ref="F28:F53">+A28*B28</f>
        <v>468000</v>
      </c>
      <c r="H28" s="7">
        <f>+G$26/A28</f>
        <v>7740</v>
      </c>
      <c r="I28" s="13"/>
      <c r="J28" s="30" t="str">
        <f>+ADDRESS(J27,1)</f>
        <v>$A$33</v>
      </c>
      <c r="K28" s="1" t="s">
        <v>16</v>
      </c>
    </row>
    <row r="29" spans="1:11" ht="12.75">
      <c r="A29" s="1">
        <f aca="true" t="shared" si="3" ref="A29:A41">+A28+200</f>
        <v>400</v>
      </c>
      <c r="B29" s="22">
        <f t="shared" si="0"/>
        <v>2130</v>
      </c>
      <c r="C29" s="13">
        <f aca="true" t="shared" si="4" ref="C29:C41">C28</f>
        <v>1000</v>
      </c>
      <c r="E29" s="1">
        <f t="shared" si="1"/>
        <v>1500</v>
      </c>
      <c r="F29" s="6">
        <f t="shared" si="2"/>
        <v>852000</v>
      </c>
      <c r="G29" s="8"/>
      <c r="H29" s="7">
        <f aca="true" t="shared" si="5" ref="H29:H53">+G$26/A29</f>
        <v>3870</v>
      </c>
      <c r="J29" s="30">
        <f ca="1">INDIRECT(J28)</f>
        <v>1200</v>
      </c>
      <c r="K29" s="1" t="s">
        <v>18</v>
      </c>
    </row>
    <row r="30" spans="1:11" ht="12.75">
      <c r="A30" s="1">
        <f t="shared" si="3"/>
        <v>600</v>
      </c>
      <c r="B30" s="22">
        <f t="shared" si="0"/>
        <v>1920</v>
      </c>
      <c r="C30" s="13">
        <f t="shared" si="4"/>
        <v>1000</v>
      </c>
      <c r="E30" s="1">
        <f t="shared" si="1"/>
        <v>1500</v>
      </c>
      <c r="F30" s="6">
        <f t="shared" si="2"/>
        <v>1152000</v>
      </c>
      <c r="G30" s="8"/>
      <c r="H30" s="7">
        <f t="shared" si="5"/>
        <v>2580</v>
      </c>
      <c r="J30" s="32">
        <f ca="1">INDIRECT(ADDRESS(26+MATCH(G26,F27:F53,0),1))</f>
        <v>1200</v>
      </c>
      <c r="K30" s="1" t="s">
        <v>19</v>
      </c>
    </row>
    <row r="31" spans="1:11" ht="12.75">
      <c r="A31" s="1">
        <f t="shared" si="3"/>
        <v>800</v>
      </c>
      <c r="B31" s="22">
        <f t="shared" si="0"/>
        <v>1710</v>
      </c>
      <c r="C31" s="13">
        <f t="shared" si="4"/>
        <v>1000</v>
      </c>
      <c r="E31" s="1">
        <f t="shared" si="1"/>
        <v>1500</v>
      </c>
      <c r="F31" s="6">
        <f t="shared" si="2"/>
        <v>1368000</v>
      </c>
      <c r="G31" s="8"/>
      <c r="H31" s="7">
        <f t="shared" si="5"/>
        <v>1935</v>
      </c>
      <c r="J31" s="31">
        <f>+G26/J29</f>
        <v>1290</v>
      </c>
      <c r="K31" s="1" t="s">
        <v>17</v>
      </c>
    </row>
    <row r="32" spans="1:8" ht="12.75">
      <c r="A32" s="1">
        <f t="shared" si="3"/>
        <v>1000</v>
      </c>
      <c r="B32" s="22">
        <f t="shared" si="0"/>
        <v>1500</v>
      </c>
      <c r="C32" s="13">
        <f t="shared" si="4"/>
        <v>1000</v>
      </c>
      <c r="E32" s="1">
        <f t="shared" si="1"/>
        <v>1500</v>
      </c>
      <c r="F32" s="6">
        <f t="shared" si="2"/>
        <v>1500000</v>
      </c>
      <c r="H32" s="7">
        <f t="shared" si="5"/>
        <v>1548</v>
      </c>
    </row>
    <row r="33" spans="1:8" ht="12.75">
      <c r="A33" s="1">
        <f t="shared" si="3"/>
        <v>1200</v>
      </c>
      <c r="B33" s="22">
        <f t="shared" si="0"/>
        <v>1290</v>
      </c>
      <c r="C33" s="13">
        <f t="shared" si="4"/>
        <v>1000</v>
      </c>
      <c r="E33" s="1">
        <f t="shared" si="1"/>
        <v>1500</v>
      </c>
      <c r="F33" s="6">
        <f t="shared" si="2"/>
        <v>1548000</v>
      </c>
      <c r="H33" s="7">
        <f t="shared" si="5"/>
        <v>1290</v>
      </c>
    </row>
    <row r="34" spans="1:8" ht="12.75">
      <c r="A34" s="1">
        <f t="shared" si="3"/>
        <v>1400</v>
      </c>
      <c r="B34" s="22">
        <f t="shared" si="0"/>
        <v>1080</v>
      </c>
      <c r="C34" s="13">
        <f t="shared" si="4"/>
        <v>1000</v>
      </c>
      <c r="E34" s="1">
        <f t="shared" si="1"/>
        <v>1500</v>
      </c>
      <c r="F34" s="6">
        <f t="shared" si="2"/>
        <v>1512000</v>
      </c>
      <c r="H34" s="7">
        <f t="shared" si="5"/>
        <v>1105.7142857142858</v>
      </c>
    </row>
    <row r="35" spans="1:8" ht="12.75">
      <c r="A35" s="1">
        <f t="shared" si="3"/>
        <v>1600</v>
      </c>
      <c r="B35" s="22">
        <f t="shared" si="0"/>
        <v>870</v>
      </c>
      <c r="C35" s="13">
        <f t="shared" si="4"/>
        <v>1000</v>
      </c>
      <c r="E35" s="1">
        <f t="shared" si="1"/>
        <v>1500</v>
      </c>
      <c r="F35" s="6">
        <f t="shared" si="2"/>
        <v>1392000</v>
      </c>
      <c r="G35" s="8"/>
      <c r="H35" s="7">
        <f t="shared" si="5"/>
        <v>967.5</v>
      </c>
    </row>
    <row r="36" spans="1:8" ht="12.75">
      <c r="A36" s="1">
        <f t="shared" si="3"/>
        <v>1800</v>
      </c>
      <c r="B36" s="22">
        <f t="shared" si="0"/>
        <v>660</v>
      </c>
      <c r="C36" s="13">
        <f t="shared" si="4"/>
        <v>1000</v>
      </c>
      <c r="E36" s="1">
        <f t="shared" si="1"/>
        <v>1500</v>
      </c>
      <c r="F36" s="6">
        <f t="shared" si="2"/>
        <v>1188000</v>
      </c>
      <c r="G36" s="8"/>
      <c r="H36" s="7">
        <f t="shared" si="5"/>
        <v>860</v>
      </c>
    </row>
    <row r="37" spans="1:8" ht="12.75">
      <c r="A37" s="1">
        <f t="shared" si="3"/>
        <v>2000</v>
      </c>
      <c r="B37" s="22">
        <f t="shared" si="0"/>
        <v>450</v>
      </c>
      <c r="C37" s="13">
        <f t="shared" si="4"/>
        <v>1000</v>
      </c>
      <c r="E37" s="1">
        <f t="shared" si="1"/>
        <v>1500</v>
      </c>
      <c r="F37" s="6">
        <f t="shared" si="2"/>
        <v>900000</v>
      </c>
      <c r="G37" s="8"/>
      <c r="H37" s="7">
        <f t="shared" si="5"/>
        <v>774</v>
      </c>
    </row>
    <row r="38" spans="1:8" ht="12.75">
      <c r="A38" s="1">
        <f t="shared" si="3"/>
        <v>2200</v>
      </c>
      <c r="B38" s="22">
        <f t="shared" si="0"/>
        <v>240</v>
      </c>
      <c r="C38" s="13">
        <f t="shared" si="4"/>
        <v>1000</v>
      </c>
      <c r="E38" s="1">
        <f t="shared" si="1"/>
        <v>1500</v>
      </c>
      <c r="F38" s="6">
        <f t="shared" si="2"/>
        <v>528000</v>
      </c>
      <c r="G38" s="8"/>
      <c r="H38" s="7">
        <f t="shared" si="5"/>
        <v>703.6363636363636</v>
      </c>
    </row>
    <row r="39" spans="1:8" ht="12.75">
      <c r="A39" s="1">
        <f t="shared" si="3"/>
        <v>2400</v>
      </c>
      <c r="B39" s="22">
        <f t="shared" si="0"/>
        <v>30</v>
      </c>
      <c r="C39" s="13">
        <f t="shared" si="4"/>
        <v>1000</v>
      </c>
      <c r="E39" s="1">
        <f t="shared" si="1"/>
        <v>1500</v>
      </c>
      <c r="F39" s="6">
        <f t="shared" si="2"/>
        <v>72000</v>
      </c>
      <c r="G39" s="8"/>
      <c r="H39" s="7">
        <f t="shared" si="5"/>
        <v>645</v>
      </c>
    </row>
    <row r="40" spans="1:8" ht="12.75">
      <c r="A40" s="1">
        <f t="shared" si="3"/>
        <v>2600</v>
      </c>
      <c r="B40" s="22">
        <f t="shared" si="0"/>
        <v>-180</v>
      </c>
      <c r="C40" s="13">
        <f t="shared" si="4"/>
        <v>1000</v>
      </c>
      <c r="E40" s="1">
        <f t="shared" si="1"/>
        <v>1500</v>
      </c>
      <c r="F40" s="6">
        <f t="shared" si="2"/>
        <v>-468000</v>
      </c>
      <c r="G40" s="8"/>
      <c r="H40" s="7">
        <f t="shared" si="5"/>
        <v>595.3846153846154</v>
      </c>
    </row>
    <row r="41" spans="1:8" ht="12.75">
      <c r="A41" s="1">
        <f t="shared" si="3"/>
        <v>2800</v>
      </c>
      <c r="B41" s="22">
        <f t="shared" si="0"/>
        <v>-390</v>
      </c>
      <c r="C41" s="13">
        <f t="shared" si="4"/>
        <v>1000</v>
      </c>
      <c r="E41" s="1">
        <f t="shared" si="1"/>
        <v>1500</v>
      </c>
      <c r="F41" s="6">
        <f t="shared" si="2"/>
        <v>-1092000</v>
      </c>
      <c r="G41" s="8"/>
      <c r="H41" s="7">
        <f t="shared" si="5"/>
        <v>552.8571428571429</v>
      </c>
    </row>
    <row r="42" spans="1:8" ht="12.75">
      <c r="A42" s="1">
        <f>+A41+200</f>
        <v>3000</v>
      </c>
      <c r="B42" s="22">
        <f t="shared" si="0"/>
        <v>-600</v>
      </c>
      <c r="C42" s="13">
        <f>C41</f>
        <v>1000</v>
      </c>
      <c r="E42" s="1">
        <f>E41</f>
        <v>1500</v>
      </c>
      <c r="F42" s="6">
        <f t="shared" si="2"/>
        <v>-1800000</v>
      </c>
      <c r="G42" s="8"/>
      <c r="H42" s="7">
        <f t="shared" si="5"/>
        <v>516</v>
      </c>
    </row>
    <row r="43" spans="1:8" ht="12.75">
      <c r="A43" s="1">
        <f aca="true" t="shared" si="6" ref="A43:A51">+A42+200</f>
        <v>3200</v>
      </c>
      <c r="B43" s="22">
        <f t="shared" si="0"/>
        <v>-810</v>
      </c>
      <c r="C43" s="13">
        <f aca="true" t="shared" si="7" ref="C43:C51">C42</f>
        <v>1000</v>
      </c>
      <c r="E43" s="1">
        <f aca="true" t="shared" si="8" ref="E43:E51">E42</f>
        <v>1500</v>
      </c>
      <c r="F43" s="6">
        <f t="shared" si="2"/>
        <v>-2592000</v>
      </c>
      <c r="G43" s="8"/>
      <c r="H43" s="7">
        <f t="shared" si="5"/>
        <v>483.75</v>
      </c>
    </row>
    <row r="44" spans="1:8" ht="12.75">
      <c r="A44" s="1">
        <f t="shared" si="6"/>
        <v>3400</v>
      </c>
      <c r="B44" s="22">
        <f t="shared" si="0"/>
        <v>-1020</v>
      </c>
      <c r="C44" s="13">
        <f t="shared" si="7"/>
        <v>1000</v>
      </c>
      <c r="E44" s="1">
        <f t="shared" si="8"/>
        <v>1500</v>
      </c>
      <c r="F44" s="6">
        <f t="shared" si="2"/>
        <v>-3468000</v>
      </c>
      <c r="G44" s="8"/>
      <c r="H44" s="7">
        <f t="shared" si="5"/>
        <v>455.29411764705884</v>
      </c>
    </row>
    <row r="45" spans="1:8" ht="12.75">
      <c r="A45" s="1">
        <f t="shared" si="6"/>
        <v>3600</v>
      </c>
      <c r="B45" s="22">
        <f t="shared" si="0"/>
        <v>-1230</v>
      </c>
      <c r="C45" s="13">
        <f t="shared" si="7"/>
        <v>1000</v>
      </c>
      <c r="E45" s="1">
        <f t="shared" si="8"/>
        <v>1500</v>
      </c>
      <c r="F45" s="6">
        <f t="shared" si="2"/>
        <v>-4428000</v>
      </c>
      <c r="G45" s="8"/>
      <c r="H45" s="7">
        <f t="shared" si="5"/>
        <v>430</v>
      </c>
    </row>
    <row r="46" spans="1:8" ht="12.75">
      <c r="A46" s="1">
        <f t="shared" si="6"/>
        <v>3800</v>
      </c>
      <c r="B46" s="22">
        <f t="shared" si="0"/>
        <v>-1440</v>
      </c>
      <c r="C46" s="13">
        <f t="shared" si="7"/>
        <v>1000</v>
      </c>
      <c r="E46" s="1">
        <f t="shared" si="8"/>
        <v>1500</v>
      </c>
      <c r="F46" s="6">
        <f t="shared" si="2"/>
        <v>-5472000</v>
      </c>
      <c r="G46" s="8"/>
      <c r="H46" s="7">
        <f t="shared" si="5"/>
        <v>407.36842105263156</v>
      </c>
    </row>
    <row r="47" spans="1:8" ht="12.75">
      <c r="A47" s="1">
        <f t="shared" si="6"/>
        <v>4000</v>
      </c>
      <c r="B47" s="22">
        <f t="shared" si="0"/>
        <v>-1650</v>
      </c>
      <c r="C47" s="13">
        <f t="shared" si="7"/>
        <v>1000</v>
      </c>
      <c r="E47" s="1">
        <f t="shared" si="8"/>
        <v>1500</v>
      </c>
      <c r="F47" s="6">
        <f t="shared" si="2"/>
        <v>-6600000</v>
      </c>
      <c r="G47" s="8"/>
      <c r="H47" s="7">
        <f t="shared" si="5"/>
        <v>387</v>
      </c>
    </row>
    <row r="48" spans="1:8" ht="12.75">
      <c r="A48" s="1">
        <f t="shared" si="6"/>
        <v>4200</v>
      </c>
      <c r="B48" s="22">
        <f t="shared" si="0"/>
        <v>-1860</v>
      </c>
      <c r="C48" s="13">
        <f t="shared" si="7"/>
        <v>1000</v>
      </c>
      <c r="E48" s="1">
        <f t="shared" si="8"/>
        <v>1500</v>
      </c>
      <c r="F48" s="6">
        <f t="shared" si="2"/>
        <v>-7812000</v>
      </c>
      <c r="G48" s="8"/>
      <c r="H48" s="7">
        <f t="shared" si="5"/>
        <v>368.57142857142856</v>
      </c>
    </row>
    <row r="49" spans="1:8" ht="12.75">
      <c r="A49" s="1">
        <f t="shared" si="6"/>
        <v>4400</v>
      </c>
      <c r="B49" s="22">
        <f t="shared" si="0"/>
        <v>-2070</v>
      </c>
      <c r="C49" s="13">
        <f t="shared" si="7"/>
        <v>1000</v>
      </c>
      <c r="E49" s="1">
        <f t="shared" si="8"/>
        <v>1500</v>
      </c>
      <c r="F49" s="6">
        <f t="shared" si="2"/>
        <v>-9108000</v>
      </c>
      <c r="G49" s="8"/>
      <c r="H49" s="7">
        <f t="shared" si="5"/>
        <v>351.8181818181818</v>
      </c>
    </row>
    <row r="50" spans="1:8" ht="12.75">
      <c r="A50" s="1">
        <f t="shared" si="6"/>
        <v>4600</v>
      </c>
      <c r="B50" s="22">
        <f t="shared" si="0"/>
        <v>-2280</v>
      </c>
      <c r="C50" s="13">
        <f t="shared" si="7"/>
        <v>1000</v>
      </c>
      <c r="E50" s="1">
        <f t="shared" si="8"/>
        <v>1500</v>
      </c>
      <c r="F50" s="6">
        <f t="shared" si="2"/>
        <v>-10488000</v>
      </c>
      <c r="G50" s="8"/>
      <c r="H50" s="7">
        <f t="shared" si="5"/>
        <v>336.5217391304348</v>
      </c>
    </row>
    <row r="51" spans="1:8" ht="12.75">
      <c r="A51" s="1">
        <f t="shared" si="6"/>
        <v>4800</v>
      </c>
      <c r="B51" s="22">
        <f t="shared" si="0"/>
        <v>-2490</v>
      </c>
      <c r="C51" s="13">
        <f t="shared" si="7"/>
        <v>1000</v>
      </c>
      <c r="E51" s="1">
        <f t="shared" si="8"/>
        <v>1500</v>
      </c>
      <c r="F51" s="6">
        <f t="shared" si="2"/>
        <v>-11952000</v>
      </c>
      <c r="G51" s="8"/>
      <c r="H51" s="7">
        <f t="shared" si="5"/>
        <v>322.5</v>
      </c>
    </row>
    <row r="52" spans="2:8" ht="12.75">
      <c r="B52" s="22">
        <f t="shared" si="0"/>
        <v>2550</v>
      </c>
      <c r="C52" s="13">
        <f>C51</f>
        <v>1000</v>
      </c>
      <c r="E52" s="1">
        <f>E51</f>
        <v>1500</v>
      </c>
      <c r="F52" s="6">
        <f t="shared" si="2"/>
        <v>0</v>
      </c>
      <c r="G52" s="8"/>
      <c r="H52" s="7" t="e">
        <f t="shared" si="5"/>
        <v>#DIV/0!</v>
      </c>
    </row>
    <row r="53" spans="2:8" ht="12.75">
      <c r="B53" s="2"/>
      <c r="C53" s="13">
        <f>C52</f>
        <v>1000</v>
      </c>
      <c r="E53" s="1">
        <f>E52</f>
        <v>1500</v>
      </c>
      <c r="F53" s="6">
        <f t="shared" si="2"/>
        <v>0</v>
      </c>
      <c r="G53" s="8"/>
      <c r="H53" s="7" t="e">
        <f t="shared" si="5"/>
        <v>#DIV/0!</v>
      </c>
    </row>
  </sheetData>
  <mergeCells count="2">
    <mergeCell ref="B6:D7"/>
    <mergeCell ref="A1:A2"/>
  </mergeCells>
  <conditionalFormatting sqref="B12">
    <cfRule type="expression" priority="1" dxfId="0" stopIfTrue="1">
      <formula>+C12=0</formula>
    </cfRule>
    <cfRule type="expression" priority="2" dxfId="1" stopIfTrue="1">
      <formula>"c11&gt;&lt;0"</formula>
    </cfRule>
  </conditionalFormatting>
  <conditionalFormatting sqref="C12">
    <cfRule type="cellIs" priority="3" dxfId="0" operator="equal" stopIfTrue="1">
      <formula>0</formula>
    </cfRule>
    <cfRule type="cellIs" priority="4" dxfId="1" operator="notEqual" stopIfTrue="1">
      <formula>0</formula>
    </cfRule>
  </conditionalFormatting>
  <conditionalFormatting sqref="B6:D7">
    <cfRule type="cellIs" priority="5" dxfId="2" operator="equal" stopIfTrue="1">
      <formula>0</formula>
    </cfRule>
    <cfRule type="cellIs" priority="6" dxfId="3" operator="between" stopIfTrue="1">
      <formula>1</formula>
      <formula>2</formula>
    </cfRule>
  </conditionalFormatting>
  <conditionalFormatting sqref="C11">
    <cfRule type="cellIs" priority="7" dxfId="4" operator="equal" stopIfTrue="1">
      <formula>"ima"</formula>
    </cfRule>
  </conditionalFormatting>
  <printOptions/>
  <pageMargins left="0.22" right="0.2" top="1" bottom="1" header="0.5" footer="0.5"/>
  <pageSetup horizontalDpi="300" verticalDpi="300" orientation="portrait" paperSize="9" r:id="rId4"/>
  <drawing r:id="rId3"/>
  <legacyDrawing r:id="rId2"/>
  <oleObjects>
    <oleObject progId="Equation.3" shapeId="3655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Popovic</dc:creator>
  <cp:keywords/>
  <dc:description/>
  <cp:lastModifiedBy> </cp:lastModifiedBy>
  <cp:lastPrinted>2000-03-17T21:38:49Z</cp:lastPrinted>
  <dcterms:created xsi:type="dcterms:W3CDTF">1999-03-15T22:26:38Z</dcterms:created>
  <dcterms:modified xsi:type="dcterms:W3CDTF">2008-11-02T07:34:44Z</dcterms:modified>
  <cp:category/>
  <cp:version/>
  <cp:contentType/>
  <cp:contentStatus/>
</cp:coreProperties>
</file>